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ΣΥΛΛΟΓΟΣ ΑΜΕΑ\ΚΟΙΝΣΕΠ\ΠΡΟΥΠΟΛΟΓΙΣΜΟΙ ΑΠΟΛΟΓΙΣΜΟΙ\2024\"/>
    </mc:Choice>
  </mc:AlternateContent>
  <xr:revisionPtr revIDLastSave="0" documentId="8_{AB78A501-B2D3-4290-A2AC-C847E14559D3}" xr6:coauthVersionLast="47" xr6:coauthVersionMax="47" xr10:uidLastSave="{00000000-0000-0000-0000-000000000000}"/>
  <bookViews>
    <workbookView xWindow="-120" yWindow="-120" windowWidth="29040" windowHeight="15840" xr2:uid="{8F58A9A7-334D-425F-822D-D2F75D4FFF01}"/>
  </bookViews>
  <sheets>
    <sheet name="Φύλλο1" sheetId="1" r:id="rId1"/>
  </sheets>
  <externalReferences>
    <externalReference r:id="rId2"/>
    <externalReference r:id="rId3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9" i="1" l="1"/>
  <c r="B48" i="1"/>
  <c r="B46" i="1"/>
  <c r="B44" i="1"/>
  <c r="B42" i="1"/>
  <c r="B41" i="1"/>
  <c r="B40" i="1"/>
  <c r="B39" i="1"/>
  <c r="B38" i="1"/>
  <c r="B37" i="1"/>
  <c r="B29" i="1"/>
  <c r="B28" i="1"/>
  <c r="B27" i="1"/>
  <c r="B26" i="1"/>
  <c r="B25" i="1"/>
  <c r="B24" i="1"/>
  <c r="B22" i="1"/>
  <c r="B21" i="1"/>
  <c r="B20" i="1"/>
  <c r="B19" i="1"/>
  <c r="B18" i="1"/>
  <c r="B14" i="1"/>
  <c r="B13" i="1"/>
  <c r="B12" i="1"/>
  <c r="B11" i="1"/>
  <c r="B10" i="1"/>
  <c r="B9" i="1"/>
  <c r="B8" i="1"/>
  <c r="B7" i="1"/>
  <c r="B6" i="1"/>
  <c r="B5" i="1"/>
  <c r="B4" i="1"/>
  <c r="B15" i="1" s="1"/>
  <c r="B45" i="1" l="1"/>
  <c r="B47" i="1"/>
</calcChain>
</file>

<file path=xl/sharedStrings.xml><?xml version="1.0" encoding="utf-8"?>
<sst xmlns="http://schemas.openxmlformats.org/spreadsheetml/2006/main" count="48" uniqueCount="47">
  <si>
    <t>ΑΠΟΛΟΓΙΣΜΟΣ ΧΡΗΣΗΣ 2023</t>
  </si>
  <si>
    <t>A. ΕΣΟΔΑ</t>
  </si>
  <si>
    <t>TAKTIKA EΣΟΔΑ ΚΔΗΦ</t>
  </si>
  <si>
    <t>TAKTIKA EΣΟΔΑ ΣΥΔ</t>
  </si>
  <si>
    <t>TAKTIKA EΣΟΔΑ ΦΕΨΥ</t>
  </si>
  <si>
    <t>TAKTIKA EΣΟΔΑ ΕΣΑΜΕΑ</t>
  </si>
  <si>
    <t>ΤΑΚΤΙΚΑ ΕΣΟΔΑ Π.Υ. ΕΡΓΑΖΟΜΕΝΩΝ</t>
  </si>
  <si>
    <t>ΦΠΑ ΕΣΟΔΩΝ</t>
  </si>
  <si>
    <t>ΣΥΝ.ΜΕΡΙΔΕΣ</t>
  </si>
  <si>
    <t>ΔΩΡΕΕΣ</t>
  </si>
  <si>
    <t>ΕΠΙΣΤΡΟΦΗ ΜΙΣΘΟΔΟΣΙΑΣ ΛΟΓΩ ΛΑΘΟΥΣ</t>
  </si>
  <si>
    <t>ΕΠΙΣΤΡΟΦΗ ΠΡΟΜΗΘΕΥΤΗ ΛΟΓΩ ΛΑΘΟΥΣ</t>
  </si>
  <si>
    <t>ΕΠΙΔΟΤΗΣΗ ΟΑΕΔ 01/01/23-31/12/23</t>
  </si>
  <si>
    <t>ΣΥΝΟΛΟ</t>
  </si>
  <si>
    <t>Γ. ΕΞΟΔΑ</t>
  </si>
  <si>
    <t>ΑΓΟΡΕΣ ΠΑΓΙΩΝ</t>
  </si>
  <si>
    <t>ΟΙΚΟΝΟΜΙΚΗ ΕΝΙΣΧΥΣΗ ΗΦΑΙΣΤΟΣ</t>
  </si>
  <si>
    <t>ΔΩΡΕΑ ΚΔΗΦ</t>
  </si>
  <si>
    <t>ΕΠΙΣΤΡΟΦΗ ΣΥΝΕΤΑΙΡΙΣΤΙΚΩΝ ΜΕΡΙΔΩΝ</t>
  </si>
  <si>
    <t>ΔΑΝΕΙΟ ΠΑΠΑΓΙΑΝΝΗΣ ΣΥΝ. ΜΕΡΙΔΑ</t>
  </si>
  <si>
    <t>ΣΥΝΤΗΡΗΣΗ ΚΤΙΡΙΩΝ</t>
  </si>
  <si>
    <t>ΓΕΝΙΚΕΣ ΔΑΠΑΝΕΣ</t>
  </si>
  <si>
    <t>ΠΡΩΤΕΣ ΥΛΕΣ ΕΡΓΑΣΤΗΡΙΟΥ</t>
  </si>
  <si>
    <t>ΑΣΦΑΛΙΣΤΡΑ</t>
  </si>
  <si>
    <t>ΣΥΝΤΗΡΗΣΗ ΟΧΗΜΑΤΩΝ</t>
  </si>
  <si>
    <t>ΚΑΥΣΙΜΑ</t>
  </si>
  <si>
    <t>ΗΛΕΚΤΡΙΚΟ ΡΕΥΜΑ</t>
  </si>
  <si>
    <t>ΤΗΛΕΦΩΝΙΚΑ</t>
  </si>
  <si>
    <t>ΕΞΟΔΑ ΣΥΣΚΕΥΑΣΙΑΣ</t>
  </si>
  <si>
    <t>ΚΟΙΝΟΧΡΗΣΤΕΣ ΔΑΠΑΝΕΣ</t>
  </si>
  <si>
    <t>ΑΠΟΛΥΜΑΝΣΕΙΣ</t>
  </si>
  <si>
    <t>ΓΡΑΦΙΚΗ ΥΛΗ</t>
  </si>
  <si>
    <t>ΣΥΜΒΑΣΗ ΠΕΤΡΟΓΚΑΖ ΥΓΡΑΕΡΙΟ</t>
  </si>
  <si>
    <t>ΑΜΟΙΒΗ ΟΡΚΩΤΩΝ ΛΟΓΙΣΤΩΝ</t>
  </si>
  <si>
    <t>ΕΞΟΔΑ ΠΥΡΑΣΦΑΛΕΙΑΣ</t>
  </si>
  <si>
    <t>ΦΠΑ ΕΞΟΔΩΝ</t>
  </si>
  <si>
    <t xml:space="preserve">ΤΟΚΟΙ ΚΑΙ ΕΞΟΔΑ ΤΡΑΠΕΖΩΝ </t>
  </si>
  <si>
    <t>ΜΙΣΘΟΔΟΣΙΑ ΠΡΟΣΩΠΙΚΟΥ</t>
  </si>
  <si>
    <t>ΑΣΦΑΛΙΣΤΙΚΕΣ ΕΙΣΦΟΡΕΣ</t>
  </si>
  <si>
    <t>ΦΜΥ</t>
  </si>
  <si>
    <t>ΒΕΒΑΙΩΜΕΝΕΣ ΟΦΕΙΛΕΣ ΑΑΔΕ</t>
  </si>
  <si>
    <t>ΑΠΟΤΕΛΕΣΜΑ ΧΡΗΣΕΩΣ 2022</t>
  </si>
  <si>
    <t>ΕΣΟΔΑ ΑΠΟ 01/01/2023 ΕΩΣ 31/12/2023</t>
  </si>
  <si>
    <t>ΕΞΟΔΑ  ΑΠΟ 01/01/2023 ΕΩΣ 31/12/2023</t>
  </si>
  <si>
    <t>ΑΠΟΤΕΛΕΣΜΑ ΧΡΗΣΕΩΣ 2023</t>
  </si>
  <si>
    <t>ΤΡΑΠΕΖΑ 31/12/23</t>
  </si>
  <si>
    <t>TAMEIO 31/12/23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</si>
</sst>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</font>
    <font>
      <b/>
      <sz val="12"/>
      <color theme="1"/>
      <name val="Calibri"/>
      <family val="2"/>
      <charset val="161"/>
    </font>
    <font>
      <b/>
      <u val="double"/>
      <sz val="12"/>
      <color indexed="8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" fontId="1" fillId="0" borderId="1" xfId="0" applyNumberFormat="1" applyFont="1" applyBorder="1" applyAlignment="1">
      <alignment horizontal="center"/>
    </xf>
    <xf numFmtId="4" fontId="2" fillId="0" borderId="0" xfId="0" applyNumberFormat="1" applyFont="1"/>
    <xf numFmtId="4" fontId="1" fillId="0" borderId="2" xfId="0" applyNumberFormat="1" applyFont="1" applyBorder="1"/>
    <xf numFmtId="4" fontId="2" fillId="0" borderId="3" xfId="0" applyNumberFormat="1" applyFont="1" applyBorder="1"/>
    <xf numFmtId="0" fontId="3" fillId="0" borderId="4" xfId="0" applyFont="1" applyBorder="1" applyAlignment="1">
      <alignment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4" fontId="1" fillId="0" borderId="7" xfId="0" applyNumberFormat="1" applyFont="1" applyBorder="1"/>
    <xf numFmtId="4" fontId="2" fillId="0" borderId="4" xfId="0" applyNumberFormat="1" applyFont="1" applyBorder="1"/>
    <xf numFmtId="4" fontId="2" fillId="0" borderId="5" xfId="0" applyNumberFormat="1" applyFont="1" applyBorder="1"/>
    <xf numFmtId="4" fontId="4" fillId="0" borderId="7" xfId="0" applyNumberFormat="1" applyFont="1" applyBorder="1" applyAlignment="1">
      <alignment horizontal="right" vertical="top" wrapText="1"/>
    </xf>
    <xf numFmtId="0" fontId="3" fillId="0" borderId="2" xfId="0" applyFont="1" applyBorder="1"/>
    <xf numFmtId="0" fontId="3" fillId="0" borderId="4" xfId="0" applyFont="1" applyBorder="1"/>
    <xf numFmtId="0" fontId="5" fillId="0" borderId="6" xfId="0" applyFont="1" applyBorder="1"/>
    <xf numFmtId="4" fontId="2" fillId="0" borderId="8" xfId="0" applyNumberFormat="1" applyFont="1" applyBorder="1"/>
    <xf numFmtId="4" fontId="2" fillId="0" borderId="9" xfId="0" applyNumberFormat="1" applyFont="1" applyBorder="1"/>
    <xf numFmtId="4" fontId="2" fillId="0" borderId="6" xfId="0" applyNumberFormat="1" applyFont="1" applyBorder="1"/>
    <xf numFmtId="4" fontId="2" fillId="0" borderId="7" xfId="0" applyNumberFormat="1" applyFont="1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&#931;&#933;&#923;&#923;&#927;&#915;&#927;&#931;%20&#913;&#924;&#917;&#913;\&#922;&#927;&#921;&#925;&#931;&#917;&#928;\&#928;&#929;&#927;&#933;&#928;&#927;&#923;&#927;&#915;&#921;&#931;&#924;&#927;&#921;%20&#913;&#928;&#927;&#923;&#927;&#915;&#921;&#931;&#924;&#927;&#921;\2024\&#922;&#927;&#921;&#925;&#931;&#917;&#928;%20&#913;&#928;&#927;&#923;&#927;&#915;&#921;&#931;&#924;&#927;&#931;%202023.xlsx" TargetMode="External"/><Relationship Id="rId1" Type="http://schemas.openxmlformats.org/officeDocument/2006/relationships/externalLinkPath" Target="&#922;&#927;&#921;&#925;&#931;&#917;&#928;%20&#913;&#928;&#927;&#923;&#927;&#915;&#921;&#931;&#924;&#927;&#931;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923;&#927;&#915;&#921;&#931;&#932;&#919;&#929;&#921;&#927;/&#922;&#927;&#921;&#925;&#931;&#917;&#928;/&#927;&#929;&#922;&#937;&#932;&#927;&#921;%20&#935;&#929;&#919;&#931;&#919;%202022/&#922;&#927;&#921;&#925;&#931;&#917;&#928;%20&#913;&#928;&#927;&#923;&#927;&#915;&#921;&#931;&#924;&#927;&#931;%202022%20&#932;&#917;&#923;&#921;&#922;&#92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ΕΞΟΔΑ"/>
      <sheetName val="ΕΣΟΔΑ ΒΙΒΛΙΟ"/>
      <sheetName val="ΕΣΟΔΑ_ΠΕΛΑΤΗ"/>
      <sheetName val="ΕΣΟΔΑ-ΥΠΟΛ.ΤΡΑΠΕΖΗΣ"/>
      <sheetName val="ΕΞΟΔΑ ΒΙΒΛΙΟ"/>
      <sheetName val="ΜΙΣΘΟΔΟΣΙΑ_ΕΣΟΕΞΟ"/>
      <sheetName val="ΕΙΣΦΟΡΕΣ"/>
      <sheetName val="ΤΑΜΕΙΟ ΜΕΤΡΗΤΩΝ"/>
      <sheetName val="ΕΞΟΔΑ ΜΕΤΡΗΤΑ"/>
      <sheetName val="ΜΙΣΘΟΔΟΣΙΑ"/>
      <sheetName val="ΑΠΟΛΟΓΙΣΜΟΣ 2023"/>
    </sheetNames>
    <sheetDataSet>
      <sheetData sheetId="0">
        <row r="94">
          <cell r="F94">
            <v>500</v>
          </cell>
        </row>
        <row r="95">
          <cell r="F95">
            <v>500</v>
          </cell>
        </row>
        <row r="96">
          <cell r="F96">
            <v>500</v>
          </cell>
        </row>
        <row r="144">
          <cell r="F144">
            <v>5000</v>
          </cell>
        </row>
        <row r="251">
          <cell r="F251">
            <v>2000</v>
          </cell>
        </row>
        <row r="400">
          <cell r="E400">
            <v>309.91999999999996</v>
          </cell>
        </row>
        <row r="402">
          <cell r="C402">
            <v>440.81999999999994</v>
          </cell>
        </row>
        <row r="404">
          <cell r="C404">
            <v>3475.7000000000016</v>
          </cell>
        </row>
      </sheetData>
      <sheetData sheetId="1"/>
      <sheetData sheetId="2">
        <row r="13">
          <cell r="D13">
            <v>27722.78</v>
          </cell>
          <cell r="H13">
            <v>3603.9600000000005</v>
          </cell>
        </row>
        <row r="39">
          <cell r="D39">
            <v>36788.620000000003</v>
          </cell>
          <cell r="H39">
            <v>4782.5200000000004</v>
          </cell>
        </row>
        <row r="46">
          <cell r="D46">
            <v>1459.97</v>
          </cell>
          <cell r="H46">
            <v>189.8</v>
          </cell>
        </row>
        <row r="48">
          <cell r="D48">
            <v>11388</v>
          </cell>
          <cell r="H48">
            <v>1480.44</v>
          </cell>
        </row>
        <row r="52">
          <cell r="D52">
            <v>4125.74</v>
          </cell>
          <cell r="H52">
            <v>536.34999999999991</v>
          </cell>
        </row>
      </sheetData>
      <sheetData sheetId="3">
        <row r="7">
          <cell r="B7">
            <v>762.96</v>
          </cell>
        </row>
        <row r="11">
          <cell r="B11">
            <v>2799</v>
          </cell>
        </row>
        <row r="12">
          <cell r="B12">
            <v>2799</v>
          </cell>
        </row>
        <row r="13">
          <cell r="B13">
            <v>500</v>
          </cell>
        </row>
        <row r="25">
          <cell r="B25">
            <v>71.48</v>
          </cell>
        </row>
        <row r="27">
          <cell r="B27">
            <v>2799</v>
          </cell>
        </row>
        <row r="28">
          <cell r="B28">
            <v>2799</v>
          </cell>
        </row>
        <row r="30">
          <cell r="B30">
            <v>2444.4699999999998</v>
          </cell>
        </row>
        <row r="31">
          <cell r="B31">
            <v>421.5</v>
          </cell>
        </row>
        <row r="41">
          <cell r="B41">
            <v>2715.03</v>
          </cell>
        </row>
        <row r="44">
          <cell r="B44">
            <v>2799</v>
          </cell>
        </row>
        <row r="60">
          <cell r="B60">
            <v>1063.6199999999999</v>
          </cell>
        </row>
        <row r="61">
          <cell r="B61">
            <v>699.75</v>
          </cell>
        </row>
        <row r="73">
          <cell r="H73">
            <v>17187.380000000019</v>
          </cell>
        </row>
      </sheetData>
      <sheetData sheetId="4">
        <row r="16">
          <cell r="F16">
            <v>406.23</v>
          </cell>
        </row>
        <row r="22">
          <cell r="G22">
            <v>902</v>
          </cell>
        </row>
        <row r="27">
          <cell r="F27">
            <v>1936.2799999999997</v>
          </cell>
          <cell r="G27">
            <v>56.540000000000006</v>
          </cell>
        </row>
        <row r="110">
          <cell r="F110">
            <v>2136.11</v>
          </cell>
        </row>
        <row r="116">
          <cell r="F116">
            <v>3173.5299999999997</v>
          </cell>
        </row>
        <row r="320">
          <cell r="D320">
            <v>23464.799999999999</v>
          </cell>
          <cell r="E320">
            <v>47.51</v>
          </cell>
          <cell r="F320">
            <v>81.150000000000006</v>
          </cell>
        </row>
        <row r="341">
          <cell r="F341">
            <v>1077.5899999999999</v>
          </cell>
        </row>
        <row r="343">
          <cell r="J343">
            <v>6473.7499999999964</v>
          </cell>
        </row>
      </sheetData>
      <sheetData sheetId="5">
        <row r="10">
          <cell r="G10">
            <v>24572.68</v>
          </cell>
        </row>
      </sheetData>
      <sheetData sheetId="6">
        <row r="10">
          <cell r="G10">
            <v>13637.089999999998</v>
          </cell>
        </row>
        <row r="12">
          <cell r="G12">
            <v>-849.29999999999563</v>
          </cell>
        </row>
      </sheetData>
      <sheetData sheetId="7">
        <row r="23">
          <cell r="B23">
            <v>210.91</v>
          </cell>
        </row>
      </sheetData>
      <sheetData sheetId="8">
        <row r="1">
          <cell r="B1">
            <v>-20</v>
          </cell>
        </row>
        <row r="2">
          <cell r="B2">
            <v>-30</v>
          </cell>
        </row>
      </sheetData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ΕΞΟΔΑ"/>
      <sheetName val="ΕΣΟΔΑ ΒΙΒΛΙΟ"/>
      <sheetName val="ΕΣΟΔΑ-ΥΠΟΛ.ΤΡΑΠΕΖΗΣ"/>
      <sheetName val="ΕΞΟΔΑ ΒΙΒΛΙΟ"/>
      <sheetName val="ΤΑΜΕΙΟ ΜΕΤΡΗΤΩΝ"/>
      <sheetName val="ΕΞΟΔΑ ΜΕΤΡΗΤΑ"/>
      <sheetName val="ΜΙΣΘΟΔΟΣΙΑ"/>
      <sheetName val="ΑΠΟΛΟΓΙΣΜΟΣ 2022"/>
      <sheetName val="Φύλλο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32">
          <cell r="B32">
            <v>4408.6100000000006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39F57-DFE0-49CF-85BD-7F3C0DD5508E}">
  <dimension ref="A1:B49"/>
  <sheetViews>
    <sheetView tabSelected="1" workbookViewId="0">
      <selection activeCell="D15" sqref="D15"/>
    </sheetView>
  </sheetViews>
  <sheetFormatPr defaultRowHeight="15.75" x14ac:dyDescent="0.25"/>
  <cols>
    <col min="1" max="1" width="60.42578125" style="2" customWidth="1"/>
    <col min="2" max="2" width="13.42578125" style="2" bestFit="1" customWidth="1"/>
    <col min="3" max="3" width="0" style="2" hidden="1" customWidth="1"/>
    <col min="4" max="4" width="13.5703125" style="2" customWidth="1"/>
    <col min="5" max="16384" width="9.140625" style="2"/>
  </cols>
  <sheetData>
    <row r="1" spans="1:2" x14ac:dyDescent="0.25">
      <c r="A1" s="1" t="s">
        <v>0</v>
      </c>
      <c r="B1" s="1"/>
    </row>
    <row r="2" spans="1:2" ht="16.5" thickBot="1" x14ac:dyDescent="0.3"/>
    <row r="3" spans="1:2" x14ac:dyDescent="0.25">
      <c r="A3" s="3" t="s">
        <v>1</v>
      </c>
      <c r="B3" s="4"/>
    </row>
    <row r="4" spans="1:2" x14ac:dyDescent="0.25">
      <c r="A4" s="5" t="s">
        <v>2</v>
      </c>
      <c r="B4" s="6">
        <f>[1]ΕΣΟΔΑ_ΠΕΛΑΤΗ!D13</f>
        <v>27722.78</v>
      </c>
    </row>
    <row r="5" spans="1:2" x14ac:dyDescent="0.25">
      <c r="A5" s="5" t="s">
        <v>3</v>
      </c>
      <c r="B5" s="6">
        <f>[1]ΕΣΟΔΑ_ΠΕΛΑΤΗ!D39</f>
        <v>36788.620000000003</v>
      </c>
    </row>
    <row r="6" spans="1:2" x14ac:dyDescent="0.25">
      <c r="A6" s="5" t="s">
        <v>4</v>
      </c>
      <c r="B6" s="6">
        <f>[1]ΕΣΟΔΑ_ΠΕΛΑΤΗ!D48</f>
        <v>11388</v>
      </c>
    </row>
    <row r="7" spans="1:2" x14ac:dyDescent="0.25">
      <c r="A7" s="5" t="s">
        <v>5</v>
      </c>
      <c r="B7" s="6">
        <f>[1]ΕΣΟΔΑ_ΠΕΛΑΤΗ!D46</f>
        <v>1459.97</v>
      </c>
    </row>
    <row r="8" spans="1:2" x14ac:dyDescent="0.25">
      <c r="A8" s="5" t="s">
        <v>6</v>
      </c>
      <c r="B8" s="6">
        <f>[1]ΕΣΟΔΑ_ΠΕΛΑΤΗ!D52</f>
        <v>4125.74</v>
      </c>
    </row>
    <row r="9" spans="1:2" x14ac:dyDescent="0.25">
      <c r="A9" s="5" t="s">
        <v>7</v>
      </c>
      <c r="B9" s="6">
        <f>[1]ΕΣΟΔΑ_ΠΕΛΑΤΗ!H13+[1]ΕΣΟΔΑ_ΠΕΛΑΤΗ!H39+[1]ΕΣΟΔΑ_ΠΕΛΑΤΗ!H46+[1]ΕΣΟΔΑ_ΠΕΛΑΤΗ!H48+[1]ΕΣΟΔΑ_ΠΕΛΑΤΗ!H52</f>
        <v>10593.070000000002</v>
      </c>
    </row>
    <row r="10" spans="1:2" x14ac:dyDescent="0.25">
      <c r="A10" s="5" t="s">
        <v>8</v>
      </c>
      <c r="B10" s="6">
        <f>'[1]ΕΣΟΔΑ-ΥΠΟΛ.ΤΡΑΠΕΖΗΣ'!B13</f>
        <v>500</v>
      </c>
    </row>
    <row r="11" spans="1:2" x14ac:dyDescent="0.25">
      <c r="A11" s="5" t="s">
        <v>9</v>
      </c>
      <c r="B11" s="6">
        <f>'[1]ΕΣΟΔΑ-ΥΠΟΛ.ΤΡΑΠΕΖΗΣ'!B7</f>
        <v>762.96</v>
      </c>
    </row>
    <row r="12" spans="1:2" x14ac:dyDescent="0.25">
      <c r="A12" s="5" t="s">
        <v>10</v>
      </c>
      <c r="B12" s="6">
        <f>'[1]ΕΣΟΔΑ-ΥΠΟΛ.ΤΡΑΠΕΖΗΣ'!B25</f>
        <v>71.48</v>
      </c>
    </row>
    <row r="13" spans="1:2" x14ac:dyDescent="0.25">
      <c r="A13" s="5" t="s">
        <v>11</v>
      </c>
      <c r="B13" s="6">
        <f>'[1]ΕΣΟΔΑ-ΥΠΟΛ.ΤΡΑΠΕΖΗΣ'!B30+'[1]ΕΣΟΔΑ-ΥΠΟΛ.ΤΡΑΠΕΖΗΣ'!B31</f>
        <v>2865.97</v>
      </c>
    </row>
    <row r="14" spans="1:2" x14ac:dyDescent="0.25">
      <c r="A14" s="5" t="s">
        <v>12</v>
      </c>
      <c r="B14" s="6">
        <f>'[1]ΕΣΟΔΑ-ΥΠΟΛ.ΤΡΑΠΕΖΗΣ'!B11+'[1]ΕΣΟΔΑ-ΥΠΟΛ.ΤΡΑΠΕΖΗΣ'!B12+'[1]ΕΣΟΔΑ-ΥΠΟΛ.ΤΡΑΠΕΖΗΣ'!B27+'[1]ΕΣΟΔΑ-ΥΠΟΛ.ΤΡΑΠΕΖΗΣ'!B28+'[1]ΕΣΟΔΑ-ΥΠΟΛ.ΤΡΑΠΕΖΗΣ'!B41+'[1]ΕΣΟΔΑ-ΥΠΟΛ.ΤΡΑΠΕΖΗΣ'!B44+'[1]ΕΣΟΔΑ-ΥΠΟΛ.ΤΡΑΠΕΖΗΣ'!B60+'[1]ΕΣΟΔΑ-ΥΠΟΛ.ΤΡΑΠΕΖΗΣ'!B61</f>
        <v>18473.399999999998</v>
      </c>
    </row>
    <row r="15" spans="1:2" ht="16.5" thickBot="1" x14ac:dyDescent="0.3">
      <c r="A15" s="7" t="s">
        <v>13</v>
      </c>
      <c r="B15" s="8">
        <f>SUM(B4:B14)</f>
        <v>114751.99</v>
      </c>
    </row>
    <row r="16" spans="1:2" x14ac:dyDescent="0.25">
      <c r="A16" s="3" t="s">
        <v>14</v>
      </c>
      <c r="B16" s="4"/>
    </row>
    <row r="17" spans="1:2" x14ac:dyDescent="0.25">
      <c r="A17" s="9" t="s">
        <v>15</v>
      </c>
      <c r="B17" s="10">
        <v>0</v>
      </c>
    </row>
    <row r="18" spans="1:2" x14ac:dyDescent="0.25">
      <c r="A18" s="9" t="s">
        <v>16</v>
      </c>
      <c r="B18" s="10">
        <f>[1]ΕΞΟΔΑ!F251</f>
        <v>2000</v>
      </c>
    </row>
    <row r="19" spans="1:2" x14ac:dyDescent="0.25">
      <c r="A19" s="9" t="s">
        <v>17</v>
      </c>
      <c r="B19" s="10">
        <f>[1]ΕΞΟΔΑ!F144</f>
        <v>5000</v>
      </c>
    </row>
    <row r="20" spans="1:2" x14ac:dyDescent="0.25">
      <c r="A20" s="9" t="s">
        <v>18</v>
      </c>
      <c r="B20" s="10">
        <f>[1]ΕΞΟΔΑ!F95+[1]ΕΞΟΔΑ!F96</f>
        <v>1000</v>
      </c>
    </row>
    <row r="21" spans="1:2" x14ac:dyDescent="0.25">
      <c r="A21" s="9" t="s">
        <v>19</v>
      </c>
      <c r="B21" s="10">
        <f>[1]ΕΞΟΔΑ!F94</f>
        <v>500</v>
      </c>
    </row>
    <row r="22" spans="1:2" x14ac:dyDescent="0.25">
      <c r="A22" s="9" t="s">
        <v>20</v>
      </c>
      <c r="B22" s="10">
        <f>'[1]ΕΞΟΔΑ ΒΙΒΛΙΟ'!F116</f>
        <v>3173.5299999999997</v>
      </c>
    </row>
    <row r="23" spans="1:2" x14ac:dyDescent="0.25">
      <c r="A23" s="5" t="s">
        <v>21</v>
      </c>
      <c r="B23" s="6">
        <v>5072.45</v>
      </c>
    </row>
    <row r="24" spans="1:2" x14ac:dyDescent="0.25">
      <c r="A24" s="5" t="s">
        <v>22</v>
      </c>
      <c r="B24" s="6">
        <f>'[1]ΕΞΟΔΑ ΒΙΒΛΙΟ'!D320+'[1]ΕΞΟΔΑ ΒΙΒΛΙΟ'!E320+'[1]ΕΞΟΔΑ ΒΙΒΛΙΟ'!F320</f>
        <v>23593.46</v>
      </c>
    </row>
    <row r="25" spans="1:2" x14ac:dyDescent="0.25">
      <c r="A25" s="5" t="s">
        <v>23</v>
      </c>
      <c r="B25" s="6">
        <f>'[1]ΕΞΟΔΑ ΒΙΒΛΙΟ'!G22</f>
        <v>902</v>
      </c>
    </row>
    <row r="26" spans="1:2" x14ac:dyDescent="0.25">
      <c r="A26" s="5" t="s">
        <v>24</v>
      </c>
      <c r="B26" s="6">
        <f>'[1]ΕΞΟΔΑ ΒΙΒΛΙΟ'!F110</f>
        <v>2136.11</v>
      </c>
    </row>
    <row r="27" spans="1:2" x14ac:dyDescent="0.25">
      <c r="A27" s="5" t="s">
        <v>25</v>
      </c>
      <c r="B27" s="6">
        <f>'[1]ΕΞΟΔΑ ΒΙΒΛΙΟ'!F341-('[1]ΕΞΟΔΑ ΜΕΤΡΗΤΑ'!B1+'[1]ΕΞΟΔΑ ΜΕΤΡΗΤΑ'!B2)</f>
        <v>1127.5899999999999</v>
      </c>
    </row>
    <row r="28" spans="1:2" x14ac:dyDescent="0.25">
      <c r="A28" s="5" t="s">
        <v>26</v>
      </c>
      <c r="B28" s="6">
        <f>'[1]ΕΞΟΔΑ ΒΙΒΛΙΟ'!F27+'[1]ΕΞΟΔΑ ΒΙΒΛΙΟ'!G27</f>
        <v>1992.8199999999997</v>
      </c>
    </row>
    <row r="29" spans="1:2" x14ac:dyDescent="0.25">
      <c r="A29" s="5" t="s">
        <v>27</v>
      </c>
      <c r="B29" s="6">
        <f>'[1]ΕΞΟΔΑ ΒΙΒΛΙΟ'!F16</f>
        <v>406.23</v>
      </c>
    </row>
    <row r="30" spans="1:2" x14ac:dyDescent="0.25">
      <c r="A30" s="5" t="s">
        <v>28</v>
      </c>
      <c r="B30" s="6">
        <v>116.14</v>
      </c>
    </row>
    <row r="31" spans="1:2" x14ac:dyDescent="0.25">
      <c r="A31" s="5" t="s">
        <v>29</v>
      </c>
      <c r="B31" s="6">
        <v>688.41</v>
      </c>
    </row>
    <row r="32" spans="1:2" x14ac:dyDescent="0.25">
      <c r="A32" s="5" t="s">
        <v>30</v>
      </c>
      <c r="B32" s="6">
        <v>480</v>
      </c>
    </row>
    <row r="33" spans="1:2" x14ac:dyDescent="0.25">
      <c r="A33" s="5" t="s">
        <v>31</v>
      </c>
      <c r="B33" s="6">
        <v>59.31</v>
      </c>
    </row>
    <row r="34" spans="1:2" x14ac:dyDescent="0.25">
      <c r="A34" s="5" t="s">
        <v>32</v>
      </c>
      <c r="B34" s="6">
        <v>1349.7</v>
      </c>
    </row>
    <row r="35" spans="1:2" x14ac:dyDescent="0.25">
      <c r="A35" s="5" t="s">
        <v>33</v>
      </c>
      <c r="B35" s="6">
        <v>1250</v>
      </c>
    </row>
    <row r="36" spans="1:2" x14ac:dyDescent="0.25">
      <c r="A36" s="5" t="s">
        <v>34</v>
      </c>
      <c r="B36" s="6">
        <v>150.80000000000001</v>
      </c>
    </row>
    <row r="37" spans="1:2" x14ac:dyDescent="0.25">
      <c r="A37" s="5" t="s">
        <v>35</v>
      </c>
      <c r="B37" s="6">
        <f>'[1]ΕΞΟΔΑ ΒΙΒΛΙΟ'!J343</f>
        <v>6473.7499999999964</v>
      </c>
    </row>
    <row r="38" spans="1:2" x14ac:dyDescent="0.25">
      <c r="A38" s="5" t="s">
        <v>36</v>
      </c>
      <c r="B38" s="6">
        <f>[1]ΕΞΟΔΑ!E400</f>
        <v>309.91999999999996</v>
      </c>
    </row>
    <row r="39" spans="1:2" x14ac:dyDescent="0.25">
      <c r="A39" s="5" t="s">
        <v>37</v>
      </c>
      <c r="B39" s="6">
        <f>[1]ΜΙΣΘΟΔΟΣΙΑ_ΕΣΟΕΞΟ!G10-[1]ΕΙΣΦΟΡΕΣ!G12</f>
        <v>25421.979999999996</v>
      </c>
    </row>
    <row r="40" spans="1:2" x14ac:dyDescent="0.25">
      <c r="A40" s="5" t="s">
        <v>38</v>
      </c>
      <c r="B40" s="6">
        <f>[1]ΕΙΣΦΟΡΕΣ!G10</f>
        <v>13637.089999999998</v>
      </c>
    </row>
    <row r="41" spans="1:2" x14ac:dyDescent="0.25">
      <c r="A41" s="5" t="s">
        <v>39</v>
      </c>
      <c r="B41" s="6">
        <f>[1]ΕΞΟΔΑ!C402</f>
        <v>440.81999999999994</v>
      </c>
    </row>
    <row r="42" spans="1:2" x14ac:dyDescent="0.25">
      <c r="A42" s="5" t="s">
        <v>40</v>
      </c>
      <c r="B42" s="6">
        <f>[1]ΕΞΟΔΑ!C404</f>
        <v>3475.7000000000016</v>
      </c>
    </row>
    <row r="43" spans="1:2" ht="16.5" thickBot="1" x14ac:dyDescent="0.3">
      <c r="A43" s="7" t="s">
        <v>13</v>
      </c>
      <c r="B43" s="11">
        <v>101762.31</v>
      </c>
    </row>
    <row r="44" spans="1:2" x14ac:dyDescent="0.25">
      <c r="A44" s="12" t="s">
        <v>41</v>
      </c>
      <c r="B44" s="4">
        <f>'[2]ΑΠΟΛΟΓΙΣΜΟΣ 2022'!$B$32</f>
        <v>4408.6100000000006</v>
      </c>
    </row>
    <row r="45" spans="1:2" x14ac:dyDescent="0.25">
      <c r="A45" s="13" t="s">
        <v>42</v>
      </c>
      <c r="B45" s="10">
        <f>B15</f>
        <v>114751.99</v>
      </c>
    </row>
    <row r="46" spans="1:2" x14ac:dyDescent="0.25">
      <c r="A46" s="13" t="s">
        <v>43</v>
      </c>
      <c r="B46" s="10">
        <f>-B43</f>
        <v>-101762.31</v>
      </c>
    </row>
    <row r="47" spans="1:2" ht="16.5" thickBot="1" x14ac:dyDescent="0.3">
      <c r="A47" s="14" t="s">
        <v>44</v>
      </c>
      <c r="B47" s="8">
        <f>SUM(B44:B46)</f>
        <v>17398.290000000008</v>
      </c>
    </row>
    <row r="48" spans="1:2" x14ac:dyDescent="0.25">
      <c r="A48" s="15" t="s">
        <v>45</v>
      </c>
      <c r="B48" s="16">
        <f>'[1]ΕΣΟΔΑ-ΥΠΟΛ.ΤΡΑΠΕΖΗΣ'!H73</f>
        <v>17187.380000000019</v>
      </c>
    </row>
    <row r="49" spans="1:2" ht="16.5" thickBot="1" x14ac:dyDescent="0.3">
      <c r="A49" s="17" t="s">
        <v>46</v>
      </c>
      <c r="B49" s="18">
        <f>'[1]ΤΑΜΕΙΟ ΜΕΤΡΗΤΩΝ'!B23</f>
        <v>210.91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CHRISTOS KRETSIS</dc:creator>
  <cp:lastModifiedBy>CHRISTOS KRETSIS</cp:lastModifiedBy>
  <dcterms:created xsi:type="dcterms:W3CDTF">2024-04-26T06:33:34Z</dcterms:created>
  <dcterms:modified xsi:type="dcterms:W3CDTF">2024-04-26T06:34:16Z</dcterms:modified>
</cp:coreProperties>
</file>